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3_Wydział Wdrażania\_Ogólne\03_WZORY DOKUMENTÓW\01_Pakiet startowy FEW\Załączniki\"/>
    </mc:Choice>
  </mc:AlternateContent>
  <workbookProtection workbookPassword="DC4C" lockStructure="1"/>
  <bookViews>
    <workbookView xWindow="0" yWindow="0" windowWidth="28800" windowHeight="11700"/>
  </bookViews>
  <sheets>
    <sheet name="Arkusz1" sheetId="1" r:id="rId1"/>
    <sheet name="Rodzaj wniosku" sheetId="2" state="hidden" r:id="rId2"/>
    <sheet name="Święta" sheetId="3" state="hidden" r:id="rId3"/>
  </sheets>
  <definedNames>
    <definedName name="_xlnm.Print_Area" localSheetId="0">Arkusz1!$A$1:$P$50</definedName>
  </definedNames>
  <calcPr calcId="162913"/>
</workbook>
</file>

<file path=xl/calcChain.xml><?xml version="1.0" encoding="utf-8"?>
<calcChain xmlns="http://schemas.openxmlformats.org/spreadsheetml/2006/main">
  <c r="F16" i="1" l="1"/>
  <c r="O44" i="1" l="1"/>
  <c r="K44" i="1"/>
  <c r="L44" i="1"/>
  <c r="M44" i="1"/>
  <c r="F17" i="1" l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15" i="1"/>
  <c r="N15" i="1" l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14" i="1"/>
  <c r="P14" i="1" s="1"/>
  <c r="N44" i="1" l="1"/>
  <c r="J44" i="1"/>
  <c r="H44" i="1"/>
  <c r="G44" i="1"/>
  <c r="E9" i="1" l="1"/>
  <c r="G9" i="1"/>
  <c r="I8" i="1"/>
  <c r="I7" i="1"/>
  <c r="P34" i="1"/>
  <c r="P35" i="1"/>
  <c r="P36" i="1"/>
  <c r="P37" i="1"/>
  <c r="P38" i="1"/>
  <c r="P39" i="1"/>
  <c r="P40" i="1"/>
  <c r="P41" i="1"/>
  <c r="P42" i="1"/>
  <c r="P43" i="1"/>
  <c r="I34" i="1"/>
  <c r="I35" i="1"/>
  <c r="I36" i="1"/>
  <c r="I37" i="1"/>
  <c r="I38" i="1"/>
  <c r="I39" i="1"/>
  <c r="I40" i="1"/>
  <c r="I41" i="1"/>
  <c r="I42" i="1"/>
  <c r="I43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I9" i="1" l="1"/>
  <c r="P15" i="1"/>
  <c r="P44" i="1" s="1"/>
  <c r="I16" i="1"/>
  <c r="I17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15" i="1"/>
  <c r="I14" i="1"/>
  <c r="I18" i="1" l="1"/>
  <c r="I44" i="1" l="1"/>
  <c r="I47" i="1" s="1"/>
</calcChain>
</file>

<file path=xl/sharedStrings.xml><?xml version="1.0" encoding="utf-8"?>
<sst xmlns="http://schemas.openxmlformats.org/spreadsheetml/2006/main" count="62" uniqueCount="53">
  <si>
    <t>Razem:</t>
  </si>
  <si>
    <t>Kwota wydatków planowanych do rozliczenia</t>
  </si>
  <si>
    <t>Wydatki w ramach dofinansowania</t>
  </si>
  <si>
    <t>Wydatki w ramach wkładu własnego</t>
  </si>
  <si>
    <t>Beneficjent</t>
  </si>
  <si>
    <t>Planowana kwota wnioskowana razem</t>
  </si>
  <si>
    <t>Wydatki kwalifikowalne razem</t>
  </si>
  <si>
    <t>Planowana kwota wnioskowana</t>
  </si>
  <si>
    <r>
      <t>Okres rozliczeniowy</t>
    </r>
    <r>
      <rPr>
        <b/>
        <vertAlign val="superscript"/>
        <sz val="12"/>
        <color theme="1"/>
        <rFont val="Calibri"/>
        <family val="2"/>
        <charset val="238"/>
        <scheme val="minor"/>
      </rPr>
      <t>1</t>
    </r>
  </si>
  <si>
    <t>Nr projektu:</t>
  </si>
  <si>
    <t>1. W przypadku zawarcia umowy o dofinansowanie przed lub najpóźniej w dniu rozpoczęcia okresu realizacji projektu pierwszy wniosek o płatność może zostać złożony za okres obejmujący 1 dzień kalendarzowy. Jeżeli umowa o dofinansowanie została zawarta po dacie rozpoczęcia realizacji projektu, pierwszy okres rozliczeniowy (dotyczący pierwszego wniosku o płatność) powinien obejmować okres od rozpoczęcia projektu do podpisania umowy o dofinansowanie. Kolejne okresy rozliczeniowe powinny obejmować 3 miesiące kalendarzowe – nie mogą być dłuższe niż 3-miesięczne oraz IZ FEW nie będzie, co do zasady, akceptować okresów krótszych niż 3-miesięczne.</t>
  </si>
  <si>
    <t>2. Beneficjent składa pierwszy wniosek o płatność nie później niż 10 dni roboczych od podpisania umowy. Beneficjent składa kolejne wnioski o płatność za okresy rozliczeniowe zgodnie z harmonogramem płatności w terminie do 10 dni roboczych od zakończenia okresu rozliczeniowego, a końcowy wniosek o płatność w terminie do 30 dni kalendarzowych od dnia zakończenia okresu realizacji projektu.</t>
  </si>
  <si>
    <t>Od</t>
  </si>
  <si>
    <t>Do</t>
  </si>
  <si>
    <r>
      <t>Termin złożenia wniosku o płatność</t>
    </r>
    <r>
      <rPr>
        <b/>
        <vertAlign val="superscript"/>
        <sz val="12"/>
        <color theme="1"/>
        <rFont val="Calibri"/>
        <family val="2"/>
        <charset val="238"/>
        <scheme val="minor"/>
      </rPr>
      <t>2</t>
    </r>
  </si>
  <si>
    <t>Rodzaj wniosku</t>
  </si>
  <si>
    <t>Wniosek cząstkowy</t>
  </si>
  <si>
    <t>Wniosek końcowy</t>
  </si>
  <si>
    <t>Pierwszy wniosek</t>
  </si>
  <si>
    <t>Okres realizacji projektu</t>
  </si>
  <si>
    <t>Beneficjent:</t>
  </si>
  <si>
    <t>od:</t>
  </si>
  <si>
    <t>do:</t>
  </si>
  <si>
    <t>Święta</t>
  </si>
  <si>
    <t>Nowy rok</t>
  </si>
  <si>
    <t>Poniedziałek Wielkanocny</t>
  </si>
  <si>
    <t>1 maja</t>
  </si>
  <si>
    <t>3 maja</t>
  </si>
  <si>
    <t>Boże Ciało</t>
  </si>
  <si>
    <t>Wniebowzięcie NMP</t>
  </si>
  <si>
    <t>Wszystkich Świętych</t>
  </si>
  <si>
    <t>Święto Niepodległości</t>
  </si>
  <si>
    <t>Boże Narodzenie I</t>
  </si>
  <si>
    <t>Boże Narodzenie II</t>
  </si>
  <si>
    <t>Trzech Króli</t>
  </si>
  <si>
    <t>10 dni roboczych od dnia podpisania umowy</t>
  </si>
  <si>
    <t>W tym zaliczka</t>
  </si>
  <si>
    <t>W tym refundacja</t>
  </si>
  <si>
    <t>Partnerzy</t>
  </si>
  <si>
    <t>Ogółem</t>
  </si>
  <si>
    <t>W tym dofinansowanie:</t>
  </si>
  <si>
    <t>W tym wkład własny:</t>
  </si>
  <si>
    <t>Nr wniosku</t>
  </si>
  <si>
    <t>Wartość projektu:</t>
  </si>
  <si>
    <t>Ogółem:</t>
  </si>
  <si>
    <t>W tym Beneficjent:</t>
  </si>
  <si>
    <t>W tym Partnerzy:</t>
  </si>
  <si>
    <t>FEWP.</t>
  </si>
  <si>
    <t>Kwota stwierdzonych w ramach projektu nieprawidłowości skutkujących umniejszeniem wartości projektu:</t>
  </si>
  <si>
    <t>SZCZEGÓŁOWY HARMONOGRAM PŁATNOŚCI</t>
  </si>
  <si>
    <t>Wydatki bieżące</t>
  </si>
  <si>
    <t>Wydatki majątkowe</t>
  </si>
  <si>
    <t>(Beneficjenci z sektora finansów publicznych)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</si>
</sst>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2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vertAlign val="superscript"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1"/>
      <color theme="1"/>
      <name val="Czcionka tekstu podstawowego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A6D4FF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4">
    <xf numFmtId="0" fontId="0" fillId="0" borderId="0" xfId="0"/>
    <xf numFmtId="14" fontId="0" fillId="0" borderId="0" xfId="0" applyNumberFormat="1"/>
    <xf numFmtId="0" fontId="0" fillId="0" borderId="0" xfId="0" applyAlignment="1">
      <alignment wrapText="1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14" fontId="10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wrapText="1"/>
    </xf>
    <xf numFmtId="14" fontId="10" fillId="0" borderId="0" xfId="0" applyNumberFormat="1" applyFont="1"/>
    <xf numFmtId="0" fontId="10" fillId="0" borderId="0" xfId="0" applyFont="1"/>
    <xf numFmtId="0" fontId="9" fillId="0" borderId="0" xfId="0" applyFont="1" applyAlignment="1">
      <alignment horizontal="left" wrapText="1"/>
    </xf>
    <xf numFmtId="0" fontId="11" fillId="0" borderId="0" xfId="0" applyFont="1" applyAlignment="1" applyProtection="1"/>
    <xf numFmtId="0" fontId="7" fillId="0" borderId="0" xfId="0" applyFont="1" applyAlignment="1" applyProtection="1"/>
    <xf numFmtId="0" fontId="3" fillId="0" borderId="0" xfId="0" applyFont="1" applyProtection="1"/>
    <xf numFmtId="0" fontId="2" fillId="0" borderId="0" xfId="0" applyFont="1" applyAlignment="1" applyProtection="1"/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right" vertical="center" wrapText="1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0" fontId="5" fillId="0" borderId="1" xfId="0" applyFont="1" applyBorder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vertical="center"/>
    </xf>
    <xf numFmtId="4" fontId="5" fillId="0" borderId="1" xfId="0" applyNumberFormat="1" applyFont="1" applyBorder="1" applyAlignment="1" applyProtection="1">
      <alignment vertical="center"/>
    </xf>
    <xf numFmtId="4" fontId="5" fillId="0" borderId="1" xfId="0" applyNumberFormat="1" applyFont="1" applyBorder="1" applyAlignment="1" applyProtection="1">
      <alignment horizontal="right" vertical="center"/>
    </xf>
    <xf numFmtId="4" fontId="3" fillId="4" borderId="1" xfId="0" applyNumberFormat="1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/>
    </xf>
    <xf numFmtId="14" fontId="3" fillId="0" borderId="0" xfId="0" applyNumberFormat="1" applyFont="1" applyAlignment="1" applyProtection="1">
      <alignment horizontal="center" wrapText="1"/>
    </xf>
    <xf numFmtId="0" fontId="3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5" fillId="0" borderId="0" xfId="0" applyFont="1" applyBorder="1" applyAlignment="1" applyProtection="1">
      <alignment horizontal="left" vertical="center"/>
    </xf>
    <xf numFmtId="0" fontId="5" fillId="3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14" fontId="3" fillId="4" borderId="1" xfId="0" applyNumberFormat="1" applyFont="1" applyFill="1" applyBorder="1" applyAlignment="1" applyProtection="1">
      <alignment horizontal="center" vertical="center" wrapText="1"/>
    </xf>
    <xf numFmtId="43" fontId="5" fillId="4" borderId="1" xfId="1" applyFont="1" applyFill="1" applyBorder="1" applyAlignment="1" applyProtection="1">
      <alignment horizontal="left" vertical="center"/>
    </xf>
    <xf numFmtId="43" fontId="5" fillId="4" borderId="1" xfId="1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14" fontId="3" fillId="4" borderId="1" xfId="0" applyNumberFormat="1" applyFont="1" applyFill="1" applyBorder="1" applyAlignment="1" applyProtection="1">
      <alignment horizontal="center" vertical="center"/>
    </xf>
    <xf numFmtId="43" fontId="5" fillId="2" borderId="1" xfId="1" applyFont="1" applyFill="1" applyBorder="1" applyAlignment="1" applyProtection="1">
      <alignment horizontal="left" vertical="center"/>
    </xf>
    <xf numFmtId="43" fontId="5" fillId="3" borderId="1" xfId="1" applyFont="1" applyFill="1" applyBorder="1" applyAlignment="1" applyProtection="1">
      <alignment horizontal="left" vertical="center"/>
    </xf>
    <xf numFmtId="4" fontId="5" fillId="4" borderId="0" xfId="0" applyNumberFormat="1" applyFont="1" applyFill="1" applyAlignment="1" applyProtection="1">
      <alignment vertical="center"/>
    </xf>
    <xf numFmtId="4" fontId="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4" fontId="3" fillId="0" borderId="1" xfId="0" applyNumberFormat="1" applyFont="1" applyBorder="1" applyAlignment="1" applyProtection="1">
      <alignment vertical="center"/>
      <protection locked="0"/>
    </xf>
    <xf numFmtId="14" fontId="3" fillId="0" borderId="1" xfId="0" applyNumberFormat="1" applyFont="1" applyBorder="1" applyAlignment="1" applyProtection="1">
      <alignment horizontal="center" vertical="center"/>
      <protection locked="0"/>
    </xf>
    <xf numFmtId="14" fontId="3" fillId="0" borderId="1" xfId="0" applyNumberFormat="1" applyFont="1" applyBorder="1" applyAlignment="1" applyProtection="1">
      <alignment horizontal="center" vertical="center" wrapText="1"/>
      <protection locked="0"/>
    </xf>
    <xf numFmtId="43" fontId="3" fillId="0" borderId="1" xfId="1" applyFont="1" applyBorder="1" applyAlignment="1" applyProtection="1">
      <alignment horizontal="center" vertical="center"/>
      <protection locked="0"/>
    </xf>
    <xf numFmtId="2" fontId="3" fillId="0" borderId="1" xfId="1" applyNumberFormat="1" applyFont="1" applyBorder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top" wrapText="1"/>
    </xf>
    <xf numFmtId="0" fontId="8" fillId="0" borderId="0" xfId="0" applyFont="1" applyAlignment="1" applyProtection="1">
      <alignment horizontal="left" vertical="top" wrapText="1"/>
    </xf>
    <xf numFmtId="0" fontId="5" fillId="0" borderId="0" xfId="0" applyFont="1" applyAlignment="1" applyProtection="1">
      <alignment horizontal="left" vertical="center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4" borderId="7" xfId="0" applyFont="1" applyFill="1" applyBorder="1" applyAlignment="1" applyProtection="1">
      <alignment horizontal="center" vertical="center" wrapText="1"/>
    </xf>
    <xf numFmtId="0" fontId="3" fillId="4" borderId="6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left" vertical="center"/>
    </xf>
    <xf numFmtId="0" fontId="5" fillId="2" borderId="1" xfId="0" applyFont="1" applyFill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5" fillId="3" borderId="5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5" fillId="3" borderId="3" xfId="0" applyFont="1" applyFill="1" applyBorder="1" applyAlignment="1" applyProtection="1">
      <alignment horizontal="center" vertical="center"/>
    </xf>
    <xf numFmtId="0" fontId="5" fillId="3" borderId="4" xfId="0" applyFont="1" applyFill="1" applyBorder="1" applyAlignment="1" applyProtection="1">
      <alignment horizontal="center" vertical="center"/>
    </xf>
    <xf numFmtId="0" fontId="5" fillId="3" borderId="1" xfId="0" applyFont="1" applyFill="1" applyBorder="1" applyAlignment="1" applyProtection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colors>
    <mruColors>
      <color rgb="FFA6D4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id="1" name="Tabela1" displayName="Tabela1" ref="A2:A4" totalsRowShown="0">
  <autoFilter ref="A2:A4"/>
  <tableColumns count="1">
    <tableColumn id="1" name="Rodzaj wniosku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0"/>
  <sheetViews>
    <sheetView tabSelected="1" view="pageBreakPreview" zoomScale="75" zoomScaleNormal="50" zoomScaleSheetLayoutView="75" workbookViewId="0">
      <selection activeCell="J6" sqref="J6"/>
    </sheetView>
  </sheetViews>
  <sheetFormatPr defaultRowHeight="15.75"/>
  <cols>
    <col min="1" max="1" width="8.625" style="14" customWidth="1"/>
    <col min="2" max="2" width="9.75" style="31" customWidth="1"/>
    <col min="3" max="3" width="7.875" style="46" customWidth="1"/>
    <col min="4" max="4" width="11.75" style="31" customWidth="1"/>
    <col min="5" max="5" width="14.125" style="14" customWidth="1"/>
    <col min="6" max="6" width="17.75" style="14" customWidth="1"/>
    <col min="7" max="7" width="15.25" style="14" customWidth="1"/>
    <col min="8" max="8" width="16" style="14" customWidth="1"/>
    <col min="9" max="9" width="16.5" style="14" customWidth="1"/>
    <col min="10" max="10" width="15.125" style="14" bestFit="1" customWidth="1"/>
    <col min="11" max="11" width="15.75" style="14" customWidth="1"/>
    <col min="12" max="15" width="15.125" style="14" bestFit="1" customWidth="1"/>
    <col min="16" max="16" width="14.875" style="14" customWidth="1"/>
    <col min="17" max="16384" width="9" style="14"/>
  </cols>
  <sheetData>
    <row r="1" spans="1:16" ht="21.75" customHeight="1">
      <c r="A1" s="12" t="s">
        <v>49</v>
      </c>
      <c r="B1" s="12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</row>
    <row r="2" spans="1:16" ht="21.75" customHeight="1">
      <c r="A2" s="15" t="s">
        <v>52</v>
      </c>
      <c r="B2" s="12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</row>
    <row r="3" spans="1:16" s="16" customFormat="1" ht="21.75" customHeight="1">
      <c r="B3" s="17"/>
      <c r="C3" s="18"/>
      <c r="D3" s="17"/>
      <c r="E3" s="19"/>
      <c r="F3" s="19"/>
      <c r="G3" s="19"/>
      <c r="H3" s="19"/>
      <c r="I3" s="19"/>
      <c r="J3" s="19"/>
      <c r="K3" s="19"/>
      <c r="L3" s="20"/>
      <c r="M3" s="20"/>
      <c r="N3" s="21"/>
      <c r="O3" s="21"/>
      <c r="P3" s="22"/>
    </row>
    <row r="4" spans="1:16" s="16" customFormat="1" ht="21.75" customHeight="1">
      <c r="A4" s="61" t="s">
        <v>9</v>
      </c>
      <c r="B4" s="61"/>
      <c r="C4" s="61"/>
      <c r="D4" s="63" t="s">
        <v>47</v>
      </c>
      <c r="E4" s="63"/>
      <c r="F4" s="63"/>
      <c r="G4" s="63"/>
      <c r="H4" s="63"/>
      <c r="I4" s="63"/>
      <c r="J4" s="19"/>
      <c r="K4" s="19"/>
      <c r="L4" s="20"/>
      <c r="M4" s="20"/>
      <c r="N4" s="21"/>
      <c r="O4" s="21"/>
      <c r="P4" s="22"/>
    </row>
    <row r="5" spans="1:16" s="16" customFormat="1" ht="21.75" customHeight="1">
      <c r="A5" s="61" t="s">
        <v>20</v>
      </c>
      <c r="B5" s="61"/>
      <c r="C5" s="61"/>
      <c r="D5" s="63"/>
      <c r="E5" s="63"/>
      <c r="F5" s="63"/>
      <c r="G5" s="63"/>
      <c r="H5" s="63"/>
      <c r="I5" s="63"/>
      <c r="J5" s="19"/>
      <c r="K5" s="19"/>
      <c r="L5" s="20"/>
      <c r="M5" s="20"/>
      <c r="N5" s="21"/>
      <c r="O5" s="21"/>
      <c r="P5" s="22"/>
    </row>
    <row r="6" spans="1:16" s="16" customFormat="1" ht="21.75" customHeight="1">
      <c r="A6" s="61" t="s">
        <v>19</v>
      </c>
      <c r="B6" s="61"/>
      <c r="C6" s="61"/>
      <c r="D6" s="23" t="s">
        <v>21</v>
      </c>
      <c r="E6" s="48"/>
      <c r="F6" s="24" t="s">
        <v>22</v>
      </c>
      <c r="G6" s="70"/>
      <c r="H6" s="70"/>
      <c r="I6" s="70"/>
      <c r="J6" s="19"/>
      <c r="K6" s="19"/>
      <c r="L6" s="20"/>
      <c r="M6" s="20"/>
      <c r="N6" s="21"/>
      <c r="O6" s="21"/>
      <c r="P6" s="22"/>
    </row>
    <row r="7" spans="1:16" s="16" customFormat="1" ht="21.75" customHeight="1">
      <c r="A7" s="61" t="s">
        <v>43</v>
      </c>
      <c r="B7" s="61"/>
      <c r="C7" s="61"/>
      <c r="D7" s="23" t="s">
        <v>44</v>
      </c>
      <c r="E7" s="49"/>
      <c r="F7" s="26" t="s">
        <v>45</v>
      </c>
      <c r="G7" s="49"/>
      <c r="H7" s="26" t="s">
        <v>46</v>
      </c>
      <c r="I7" s="25">
        <f>E7-G7</f>
        <v>0</v>
      </c>
      <c r="J7" s="19"/>
      <c r="K7" s="19"/>
      <c r="L7" s="20"/>
      <c r="M7" s="20"/>
      <c r="N7" s="21"/>
      <c r="O7" s="21"/>
      <c r="P7" s="22"/>
    </row>
    <row r="8" spans="1:16" s="16" customFormat="1" ht="21.75" customHeight="1">
      <c r="A8" s="62" t="s">
        <v>40</v>
      </c>
      <c r="B8" s="62"/>
      <c r="C8" s="62"/>
      <c r="D8" s="27" t="s">
        <v>44</v>
      </c>
      <c r="E8" s="49"/>
      <c r="F8" s="26" t="s">
        <v>45</v>
      </c>
      <c r="G8" s="49"/>
      <c r="H8" s="26" t="s">
        <v>46</v>
      </c>
      <c r="I8" s="25">
        <f t="shared" ref="I8" si="0">E8-G8</f>
        <v>0</v>
      </c>
      <c r="J8" s="19"/>
      <c r="K8" s="19"/>
      <c r="L8" s="20"/>
      <c r="M8" s="20"/>
      <c r="N8" s="21"/>
      <c r="O8" s="21"/>
      <c r="P8" s="22"/>
    </row>
    <row r="9" spans="1:16" s="16" customFormat="1" ht="21.75" customHeight="1">
      <c r="A9" s="62" t="s">
        <v>41</v>
      </c>
      <c r="B9" s="62"/>
      <c r="C9" s="62"/>
      <c r="D9" s="27" t="s">
        <v>44</v>
      </c>
      <c r="E9" s="28">
        <f>E7-E8</f>
        <v>0</v>
      </c>
      <c r="F9" s="26" t="s">
        <v>45</v>
      </c>
      <c r="G9" s="28">
        <f>G7-G8</f>
        <v>0</v>
      </c>
      <c r="H9" s="26" t="s">
        <v>46</v>
      </c>
      <c r="I9" s="28">
        <f>I7-I8</f>
        <v>0</v>
      </c>
      <c r="J9" s="19"/>
      <c r="K9" s="19"/>
      <c r="L9" s="20"/>
      <c r="M9" s="20"/>
      <c r="N9" s="21"/>
      <c r="O9" s="21"/>
      <c r="P9" s="22"/>
    </row>
    <row r="10" spans="1:16" ht="30" customHeight="1">
      <c r="A10" s="29"/>
      <c r="B10" s="29"/>
      <c r="C10" s="30"/>
      <c r="E10" s="32"/>
      <c r="F10" s="33"/>
      <c r="G10" s="33"/>
      <c r="H10" s="17"/>
      <c r="J10" s="17"/>
      <c r="K10" s="17"/>
      <c r="L10" s="17"/>
      <c r="M10" s="17"/>
      <c r="N10" s="17"/>
      <c r="O10" s="17"/>
      <c r="P10" s="34"/>
    </row>
    <row r="11" spans="1:16" ht="32.25" customHeight="1">
      <c r="A11" s="65" t="s">
        <v>42</v>
      </c>
      <c r="B11" s="65" t="s">
        <v>15</v>
      </c>
      <c r="C11" s="65"/>
      <c r="D11" s="66" t="s">
        <v>8</v>
      </c>
      <c r="E11" s="67"/>
      <c r="F11" s="65" t="s">
        <v>14</v>
      </c>
      <c r="G11" s="64" t="s">
        <v>1</v>
      </c>
      <c r="H11" s="64"/>
      <c r="I11" s="64"/>
      <c r="J11" s="73" t="s">
        <v>7</v>
      </c>
      <c r="K11" s="73"/>
      <c r="L11" s="73"/>
      <c r="M11" s="73"/>
      <c r="N11" s="73"/>
      <c r="O11" s="73"/>
      <c r="P11" s="73"/>
    </row>
    <row r="12" spans="1:16" ht="33" customHeight="1">
      <c r="A12" s="65"/>
      <c r="B12" s="65"/>
      <c r="C12" s="65"/>
      <c r="D12" s="68" t="s">
        <v>12</v>
      </c>
      <c r="E12" s="68" t="s">
        <v>13</v>
      </c>
      <c r="F12" s="65"/>
      <c r="G12" s="64" t="s">
        <v>2</v>
      </c>
      <c r="H12" s="64" t="s">
        <v>3</v>
      </c>
      <c r="I12" s="64" t="s">
        <v>6</v>
      </c>
      <c r="J12" s="71" t="s">
        <v>4</v>
      </c>
      <c r="K12" s="72"/>
      <c r="L12" s="66" t="s">
        <v>38</v>
      </c>
      <c r="M12" s="67"/>
      <c r="N12" s="65" t="s">
        <v>5</v>
      </c>
      <c r="O12" s="65"/>
      <c r="P12" s="65"/>
    </row>
    <row r="13" spans="1:16" ht="34.5" customHeight="1">
      <c r="A13" s="65"/>
      <c r="B13" s="65"/>
      <c r="C13" s="65"/>
      <c r="D13" s="69"/>
      <c r="E13" s="69"/>
      <c r="F13" s="65"/>
      <c r="G13" s="64"/>
      <c r="H13" s="64"/>
      <c r="I13" s="64"/>
      <c r="J13" s="35" t="s">
        <v>50</v>
      </c>
      <c r="K13" s="35" t="s">
        <v>51</v>
      </c>
      <c r="L13" s="35" t="s">
        <v>50</v>
      </c>
      <c r="M13" s="35" t="s">
        <v>51</v>
      </c>
      <c r="N13" s="35" t="s">
        <v>39</v>
      </c>
      <c r="O13" s="35" t="s">
        <v>36</v>
      </c>
      <c r="P13" s="35" t="s">
        <v>37</v>
      </c>
    </row>
    <row r="14" spans="1:16" s="40" customFormat="1" ht="72" customHeight="1">
      <c r="A14" s="36">
        <v>1</v>
      </c>
      <c r="B14" s="59" t="s">
        <v>18</v>
      </c>
      <c r="C14" s="60"/>
      <c r="D14" s="50"/>
      <c r="E14" s="51"/>
      <c r="F14" s="37" t="s">
        <v>35</v>
      </c>
      <c r="G14" s="53"/>
      <c r="H14" s="52"/>
      <c r="I14" s="38">
        <f>G14+H14</f>
        <v>0</v>
      </c>
      <c r="J14" s="52"/>
      <c r="K14" s="52"/>
      <c r="L14" s="52"/>
      <c r="M14" s="52"/>
      <c r="N14" s="39">
        <f>J14+L14+K14+M14</f>
        <v>0</v>
      </c>
      <c r="O14" s="52"/>
      <c r="P14" s="38">
        <f>N14-O14</f>
        <v>0</v>
      </c>
    </row>
    <row r="15" spans="1:16" s="40" customFormat="1">
      <c r="A15" s="36">
        <v>2</v>
      </c>
      <c r="B15" s="58"/>
      <c r="C15" s="58"/>
      <c r="D15" s="50"/>
      <c r="E15" s="51"/>
      <c r="F15" s="41" t="str">
        <f>IF(OR(COUNTBLANK(B15)=1,COUNTBLANK(E15)=1),"",IF(B15='Rodzaj wniosku'!$A$3,WORKDAY(E15,10,Święta!$B$3:$H$13),E15+30))</f>
        <v/>
      </c>
      <c r="G15" s="52"/>
      <c r="H15" s="52"/>
      <c r="I15" s="38">
        <f>G15+H15</f>
        <v>0</v>
      </c>
      <c r="J15" s="52"/>
      <c r="K15" s="52"/>
      <c r="L15" s="52"/>
      <c r="M15" s="52"/>
      <c r="N15" s="39">
        <f t="shared" ref="N15:N43" si="1">J15+L15+K15+M15</f>
        <v>0</v>
      </c>
      <c r="O15" s="52"/>
      <c r="P15" s="38">
        <f t="shared" ref="P15:P43" si="2">N15-O15</f>
        <v>0</v>
      </c>
    </row>
    <row r="16" spans="1:16" s="40" customFormat="1">
      <c r="A16" s="36">
        <v>3</v>
      </c>
      <c r="B16" s="58"/>
      <c r="C16" s="58"/>
      <c r="D16" s="50"/>
      <c r="E16" s="51"/>
      <c r="F16" s="41" t="str">
        <f>IF(OR(COUNTBLANK(B16)=1,COUNTBLANK(E16)=1),"",IF(B16='Rodzaj wniosku'!$A$3,WORKDAY(E16,10,Święta!$B$3:$H$13),E16+30))</f>
        <v/>
      </c>
      <c r="G16" s="52"/>
      <c r="H16" s="52"/>
      <c r="I16" s="38">
        <f t="shared" ref="I16:I43" si="3">G16+H16</f>
        <v>0</v>
      </c>
      <c r="J16" s="52"/>
      <c r="K16" s="52"/>
      <c r="L16" s="52"/>
      <c r="M16" s="52"/>
      <c r="N16" s="39">
        <f t="shared" si="1"/>
        <v>0</v>
      </c>
      <c r="O16" s="52"/>
      <c r="P16" s="38">
        <f t="shared" si="2"/>
        <v>0</v>
      </c>
    </row>
    <row r="17" spans="1:16" s="40" customFormat="1">
      <c r="A17" s="36">
        <v>4</v>
      </c>
      <c r="B17" s="58"/>
      <c r="C17" s="58"/>
      <c r="D17" s="50"/>
      <c r="E17" s="51"/>
      <c r="F17" s="41" t="str">
        <f>IF(OR(COUNTBLANK(B17)=1,COUNTBLANK(E17)=1),"",IF(B17='Rodzaj wniosku'!$A$3,WORKDAY(E17,10,Święta!$B$3:$H$13),E17+30))</f>
        <v/>
      </c>
      <c r="G17" s="52"/>
      <c r="H17" s="52"/>
      <c r="I17" s="38">
        <f t="shared" si="3"/>
        <v>0</v>
      </c>
      <c r="J17" s="52"/>
      <c r="K17" s="52"/>
      <c r="L17" s="52"/>
      <c r="M17" s="52"/>
      <c r="N17" s="39">
        <f t="shared" si="1"/>
        <v>0</v>
      </c>
      <c r="O17" s="52"/>
      <c r="P17" s="38">
        <f t="shared" si="2"/>
        <v>0</v>
      </c>
    </row>
    <row r="18" spans="1:16" s="40" customFormat="1">
      <c r="A18" s="36">
        <v>5</v>
      </c>
      <c r="B18" s="58"/>
      <c r="C18" s="58"/>
      <c r="D18" s="50"/>
      <c r="E18" s="51"/>
      <c r="F18" s="41" t="str">
        <f>IF(OR(COUNTBLANK(B18)=1,COUNTBLANK(E18)=1),"",IF(B18='Rodzaj wniosku'!$A$3,WORKDAY(E18,10,Święta!$B$3:$H$13),E18+30))</f>
        <v/>
      </c>
      <c r="G18" s="52"/>
      <c r="H18" s="52"/>
      <c r="I18" s="38">
        <f t="shared" si="3"/>
        <v>0</v>
      </c>
      <c r="J18" s="52"/>
      <c r="K18" s="52"/>
      <c r="L18" s="52"/>
      <c r="M18" s="52"/>
      <c r="N18" s="39">
        <f t="shared" si="1"/>
        <v>0</v>
      </c>
      <c r="O18" s="52"/>
      <c r="P18" s="38">
        <f t="shared" si="2"/>
        <v>0</v>
      </c>
    </row>
    <row r="19" spans="1:16" s="40" customFormat="1">
      <c r="A19" s="36">
        <v>6</v>
      </c>
      <c r="B19" s="58"/>
      <c r="C19" s="58"/>
      <c r="D19" s="50"/>
      <c r="E19" s="51"/>
      <c r="F19" s="41" t="str">
        <f>IF(OR(COUNTBLANK(B19)=1,COUNTBLANK(E19)=1),"",IF(B19='Rodzaj wniosku'!$A$3,WORKDAY(E19,10,Święta!$B$3:$H$13),E19+30))</f>
        <v/>
      </c>
      <c r="G19" s="52"/>
      <c r="H19" s="52"/>
      <c r="I19" s="38">
        <f t="shared" si="3"/>
        <v>0</v>
      </c>
      <c r="J19" s="52"/>
      <c r="K19" s="52"/>
      <c r="L19" s="52"/>
      <c r="M19" s="52"/>
      <c r="N19" s="39">
        <f t="shared" si="1"/>
        <v>0</v>
      </c>
      <c r="O19" s="52"/>
      <c r="P19" s="38">
        <f t="shared" si="2"/>
        <v>0</v>
      </c>
    </row>
    <row r="20" spans="1:16" s="40" customFormat="1">
      <c r="A20" s="36">
        <v>7</v>
      </c>
      <c r="B20" s="58"/>
      <c r="C20" s="58"/>
      <c r="D20" s="50"/>
      <c r="E20" s="51"/>
      <c r="F20" s="41" t="str">
        <f>IF(OR(COUNTBLANK(B20)=1,COUNTBLANK(E20)=1),"",IF(B20='Rodzaj wniosku'!$A$3,WORKDAY(E20,10,Święta!$B$3:$H$13),E20+30))</f>
        <v/>
      </c>
      <c r="G20" s="52"/>
      <c r="H20" s="52"/>
      <c r="I20" s="38">
        <f t="shared" si="3"/>
        <v>0</v>
      </c>
      <c r="J20" s="52"/>
      <c r="K20" s="52"/>
      <c r="L20" s="52"/>
      <c r="M20" s="52"/>
      <c r="N20" s="39">
        <f t="shared" si="1"/>
        <v>0</v>
      </c>
      <c r="O20" s="52"/>
      <c r="P20" s="38">
        <f t="shared" si="2"/>
        <v>0</v>
      </c>
    </row>
    <row r="21" spans="1:16" s="40" customFormat="1">
      <c r="A21" s="36">
        <v>8</v>
      </c>
      <c r="B21" s="58"/>
      <c r="C21" s="58"/>
      <c r="D21" s="50"/>
      <c r="E21" s="51"/>
      <c r="F21" s="41" t="str">
        <f>IF(OR(COUNTBLANK(B21)=1,COUNTBLANK(E21)=1),"",IF(B21='Rodzaj wniosku'!$A$3,WORKDAY(E21,10,Święta!$B$3:$H$13),E21+30))</f>
        <v/>
      </c>
      <c r="G21" s="52"/>
      <c r="H21" s="52"/>
      <c r="I21" s="38">
        <f t="shared" si="3"/>
        <v>0</v>
      </c>
      <c r="J21" s="52"/>
      <c r="K21" s="52"/>
      <c r="L21" s="52"/>
      <c r="M21" s="52"/>
      <c r="N21" s="39">
        <f t="shared" si="1"/>
        <v>0</v>
      </c>
      <c r="O21" s="52"/>
      <c r="P21" s="38">
        <f t="shared" si="2"/>
        <v>0</v>
      </c>
    </row>
    <row r="22" spans="1:16" s="40" customFormat="1">
      <c r="A22" s="36">
        <v>9</v>
      </c>
      <c r="B22" s="58"/>
      <c r="C22" s="58"/>
      <c r="D22" s="50"/>
      <c r="E22" s="51"/>
      <c r="F22" s="41" t="str">
        <f>IF(OR(COUNTBLANK(B22)=1,COUNTBLANK(E22)=1),"",IF(B22='Rodzaj wniosku'!$A$3,WORKDAY(E22,10,Święta!$B$3:$H$13),E22+30))</f>
        <v/>
      </c>
      <c r="G22" s="52"/>
      <c r="H22" s="52"/>
      <c r="I22" s="38">
        <f t="shared" si="3"/>
        <v>0</v>
      </c>
      <c r="J22" s="52"/>
      <c r="K22" s="52"/>
      <c r="L22" s="52"/>
      <c r="M22" s="52"/>
      <c r="N22" s="39">
        <f t="shared" si="1"/>
        <v>0</v>
      </c>
      <c r="O22" s="52"/>
      <c r="P22" s="38">
        <f t="shared" si="2"/>
        <v>0</v>
      </c>
    </row>
    <row r="23" spans="1:16" s="40" customFormat="1">
      <c r="A23" s="36">
        <v>10</v>
      </c>
      <c r="B23" s="58"/>
      <c r="C23" s="58"/>
      <c r="D23" s="50"/>
      <c r="E23" s="51"/>
      <c r="F23" s="41" t="str">
        <f>IF(OR(COUNTBLANK(B23)=1,COUNTBLANK(E23)=1),"",IF(B23='Rodzaj wniosku'!$A$3,WORKDAY(E23,10,Święta!$B$3:$H$13),E23+30))</f>
        <v/>
      </c>
      <c r="G23" s="52"/>
      <c r="H23" s="52"/>
      <c r="I23" s="38">
        <f t="shared" si="3"/>
        <v>0</v>
      </c>
      <c r="J23" s="52"/>
      <c r="K23" s="52"/>
      <c r="L23" s="52"/>
      <c r="M23" s="52"/>
      <c r="N23" s="39">
        <f t="shared" si="1"/>
        <v>0</v>
      </c>
      <c r="O23" s="52"/>
      <c r="P23" s="38">
        <f t="shared" si="2"/>
        <v>0</v>
      </c>
    </row>
    <row r="24" spans="1:16" s="40" customFormat="1">
      <c r="A24" s="36">
        <v>11</v>
      </c>
      <c r="B24" s="58"/>
      <c r="C24" s="58"/>
      <c r="D24" s="50"/>
      <c r="E24" s="51"/>
      <c r="F24" s="41" t="str">
        <f>IF(OR(COUNTBLANK(B24)=1,COUNTBLANK(E24)=1),"",IF(B24='Rodzaj wniosku'!$A$3,WORKDAY(E24,10,Święta!$B$3:$H$13),E24+30))</f>
        <v/>
      </c>
      <c r="G24" s="52"/>
      <c r="H24" s="52"/>
      <c r="I24" s="38">
        <f t="shared" si="3"/>
        <v>0</v>
      </c>
      <c r="J24" s="52"/>
      <c r="K24" s="52"/>
      <c r="L24" s="52"/>
      <c r="M24" s="52"/>
      <c r="N24" s="39">
        <f t="shared" si="1"/>
        <v>0</v>
      </c>
      <c r="O24" s="52"/>
      <c r="P24" s="38">
        <f t="shared" si="2"/>
        <v>0</v>
      </c>
    </row>
    <row r="25" spans="1:16" s="40" customFormat="1">
      <c r="A25" s="36">
        <v>12</v>
      </c>
      <c r="B25" s="58"/>
      <c r="C25" s="58"/>
      <c r="D25" s="50"/>
      <c r="E25" s="51"/>
      <c r="F25" s="41" t="str">
        <f>IF(OR(COUNTBLANK(B25)=1,COUNTBLANK(E25)=1),"",IF(B25='Rodzaj wniosku'!$A$3,WORKDAY(E25,10,Święta!$B$3:$H$13),E25+30))</f>
        <v/>
      </c>
      <c r="G25" s="52"/>
      <c r="H25" s="52"/>
      <c r="I25" s="38">
        <f t="shared" si="3"/>
        <v>0</v>
      </c>
      <c r="J25" s="52"/>
      <c r="K25" s="52"/>
      <c r="L25" s="52"/>
      <c r="M25" s="52"/>
      <c r="N25" s="39">
        <f t="shared" si="1"/>
        <v>0</v>
      </c>
      <c r="O25" s="52"/>
      <c r="P25" s="38">
        <f t="shared" si="2"/>
        <v>0</v>
      </c>
    </row>
    <row r="26" spans="1:16" s="40" customFormat="1">
      <c r="A26" s="36">
        <v>13</v>
      </c>
      <c r="B26" s="58"/>
      <c r="C26" s="58"/>
      <c r="D26" s="50"/>
      <c r="E26" s="51"/>
      <c r="F26" s="41" t="str">
        <f>IF(OR(COUNTBLANK(B26)=1,COUNTBLANK(E26)=1),"",IF(B26='Rodzaj wniosku'!$A$3,WORKDAY(E26,10,Święta!$B$3:$H$13),E26+30))</f>
        <v/>
      </c>
      <c r="G26" s="52"/>
      <c r="H26" s="52"/>
      <c r="I26" s="38">
        <f t="shared" si="3"/>
        <v>0</v>
      </c>
      <c r="J26" s="52"/>
      <c r="K26" s="52"/>
      <c r="L26" s="52"/>
      <c r="M26" s="52"/>
      <c r="N26" s="39">
        <f t="shared" si="1"/>
        <v>0</v>
      </c>
      <c r="O26" s="52"/>
      <c r="P26" s="38">
        <f t="shared" si="2"/>
        <v>0</v>
      </c>
    </row>
    <row r="27" spans="1:16" s="40" customFormat="1">
      <c r="A27" s="36">
        <v>14</v>
      </c>
      <c r="B27" s="58"/>
      <c r="C27" s="58"/>
      <c r="D27" s="50"/>
      <c r="E27" s="51"/>
      <c r="F27" s="41" t="str">
        <f>IF(OR(COUNTBLANK(B27)=1,COUNTBLANK(E27)=1),"",IF(B27='Rodzaj wniosku'!$A$3,WORKDAY(E27,10,Święta!$B$3:$H$13),E27+30))</f>
        <v/>
      </c>
      <c r="G27" s="52"/>
      <c r="H27" s="52"/>
      <c r="I27" s="38">
        <f t="shared" si="3"/>
        <v>0</v>
      </c>
      <c r="J27" s="52"/>
      <c r="K27" s="52"/>
      <c r="L27" s="52"/>
      <c r="M27" s="52"/>
      <c r="N27" s="39">
        <f t="shared" si="1"/>
        <v>0</v>
      </c>
      <c r="O27" s="52"/>
      <c r="P27" s="38">
        <f t="shared" si="2"/>
        <v>0</v>
      </c>
    </row>
    <row r="28" spans="1:16" s="40" customFormat="1">
      <c r="A28" s="36">
        <v>15</v>
      </c>
      <c r="B28" s="58"/>
      <c r="C28" s="58"/>
      <c r="D28" s="50"/>
      <c r="E28" s="51"/>
      <c r="F28" s="41" t="str">
        <f>IF(OR(COUNTBLANK(B28)=1,COUNTBLANK(E28)=1),"",IF(B28='Rodzaj wniosku'!$A$3,WORKDAY(E28,10,Święta!$B$3:$H$13),E28+30))</f>
        <v/>
      </c>
      <c r="G28" s="52"/>
      <c r="H28" s="52"/>
      <c r="I28" s="38">
        <f t="shared" si="3"/>
        <v>0</v>
      </c>
      <c r="J28" s="52"/>
      <c r="K28" s="52"/>
      <c r="L28" s="52"/>
      <c r="M28" s="52"/>
      <c r="N28" s="39">
        <f t="shared" si="1"/>
        <v>0</v>
      </c>
      <c r="O28" s="52"/>
      <c r="P28" s="38">
        <f t="shared" si="2"/>
        <v>0</v>
      </c>
    </row>
    <row r="29" spans="1:16" s="40" customFormat="1">
      <c r="A29" s="36">
        <v>16</v>
      </c>
      <c r="B29" s="58"/>
      <c r="C29" s="58"/>
      <c r="D29" s="50"/>
      <c r="E29" s="51"/>
      <c r="F29" s="41" t="str">
        <f>IF(OR(COUNTBLANK(B29)=1,COUNTBLANK(E29)=1),"",IF(B29='Rodzaj wniosku'!$A$3,WORKDAY(E29,10,Święta!$B$3:$H$13),E29+30))</f>
        <v/>
      </c>
      <c r="G29" s="52"/>
      <c r="H29" s="52"/>
      <c r="I29" s="38">
        <f t="shared" si="3"/>
        <v>0</v>
      </c>
      <c r="J29" s="52"/>
      <c r="K29" s="52"/>
      <c r="L29" s="52"/>
      <c r="M29" s="52"/>
      <c r="N29" s="39">
        <f t="shared" si="1"/>
        <v>0</v>
      </c>
      <c r="O29" s="52"/>
      <c r="P29" s="38">
        <f t="shared" si="2"/>
        <v>0</v>
      </c>
    </row>
    <row r="30" spans="1:16" s="40" customFormat="1">
      <c r="A30" s="36">
        <v>17</v>
      </c>
      <c r="B30" s="58"/>
      <c r="C30" s="58"/>
      <c r="D30" s="50"/>
      <c r="E30" s="51"/>
      <c r="F30" s="41" t="str">
        <f>IF(OR(COUNTBLANK(B30)=1,COUNTBLANK(E30)=1),"",IF(B30='Rodzaj wniosku'!$A$3,WORKDAY(E30,10,Święta!$B$3:$H$13),E30+30))</f>
        <v/>
      </c>
      <c r="G30" s="52"/>
      <c r="H30" s="52"/>
      <c r="I30" s="38">
        <f t="shared" si="3"/>
        <v>0</v>
      </c>
      <c r="J30" s="52"/>
      <c r="K30" s="52"/>
      <c r="L30" s="52"/>
      <c r="M30" s="52"/>
      <c r="N30" s="39">
        <f t="shared" si="1"/>
        <v>0</v>
      </c>
      <c r="O30" s="52"/>
      <c r="P30" s="38">
        <f t="shared" si="2"/>
        <v>0</v>
      </c>
    </row>
    <row r="31" spans="1:16" s="40" customFormat="1">
      <c r="A31" s="36">
        <v>18</v>
      </c>
      <c r="B31" s="58"/>
      <c r="C31" s="58"/>
      <c r="D31" s="50"/>
      <c r="E31" s="51"/>
      <c r="F31" s="41" t="str">
        <f>IF(OR(COUNTBLANK(B31)=1,COUNTBLANK(E31)=1),"",IF(B31='Rodzaj wniosku'!$A$3,WORKDAY(E31,10,Święta!$B$3:$H$13),E31+30))</f>
        <v/>
      </c>
      <c r="G31" s="52"/>
      <c r="H31" s="52"/>
      <c r="I31" s="38">
        <f t="shared" si="3"/>
        <v>0</v>
      </c>
      <c r="J31" s="52"/>
      <c r="K31" s="52"/>
      <c r="L31" s="52"/>
      <c r="M31" s="52"/>
      <c r="N31" s="39">
        <f t="shared" si="1"/>
        <v>0</v>
      </c>
      <c r="O31" s="52"/>
      <c r="P31" s="38">
        <f t="shared" si="2"/>
        <v>0</v>
      </c>
    </row>
    <row r="32" spans="1:16" s="40" customFormat="1">
      <c r="A32" s="36">
        <v>19</v>
      </c>
      <c r="B32" s="58"/>
      <c r="C32" s="58"/>
      <c r="D32" s="50"/>
      <c r="E32" s="51"/>
      <c r="F32" s="41" t="str">
        <f>IF(OR(COUNTBLANK(B32)=1,COUNTBLANK(E32)=1),"",IF(B32='Rodzaj wniosku'!$A$3,WORKDAY(E32,10,Święta!$B$3:$H$13),E32+30))</f>
        <v/>
      </c>
      <c r="G32" s="52"/>
      <c r="H32" s="52"/>
      <c r="I32" s="38">
        <f t="shared" si="3"/>
        <v>0</v>
      </c>
      <c r="J32" s="52"/>
      <c r="K32" s="52"/>
      <c r="L32" s="52"/>
      <c r="M32" s="52"/>
      <c r="N32" s="39">
        <f t="shared" si="1"/>
        <v>0</v>
      </c>
      <c r="O32" s="52"/>
      <c r="P32" s="38">
        <f t="shared" si="2"/>
        <v>0</v>
      </c>
    </row>
    <row r="33" spans="1:22" s="40" customFormat="1">
      <c r="A33" s="36">
        <v>20</v>
      </c>
      <c r="B33" s="58"/>
      <c r="C33" s="58"/>
      <c r="D33" s="50"/>
      <c r="E33" s="51"/>
      <c r="F33" s="41" t="str">
        <f>IF(OR(COUNTBLANK(B33)=1,COUNTBLANK(E33)=1),"",IF(B33='Rodzaj wniosku'!$A$3,WORKDAY(E33,10,Święta!$B$3:$H$13),E33+30))</f>
        <v/>
      </c>
      <c r="G33" s="52"/>
      <c r="H33" s="52"/>
      <c r="I33" s="38">
        <f t="shared" si="3"/>
        <v>0</v>
      </c>
      <c r="J33" s="52"/>
      <c r="K33" s="52"/>
      <c r="L33" s="52"/>
      <c r="M33" s="52"/>
      <c r="N33" s="39">
        <f t="shared" si="1"/>
        <v>0</v>
      </c>
      <c r="O33" s="52"/>
      <c r="P33" s="38">
        <f t="shared" si="2"/>
        <v>0</v>
      </c>
    </row>
    <row r="34" spans="1:22" s="40" customFormat="1">
      <c r="A34" s="36">
        <v>21</v>
      </c>
      <c r="B34" s="58"/>
      <c r="C34" s="58"/>
      <c r="D34" s="50"/>
      <c r="E34" s="51"/>
      <c r="F34" s="41" t="str">
        <f>IF(OR(COUNTBLANK(B34)=1,COUNTBLANK(E34)=1),"",IF(B34='Rodzaj wniosku'!$A$3,WORKDAY(E34,10,Święta!$B$3:$H$13),E34+30))</f>
        <v/>
      </c>
      <c r="G34" s="52"/>
      <c r="H34" s="52"/>
      <c r="I34" s="38">
        <f t="shared" si="3"/>
        <v>0</v>
      </c>
      <c r="J34" s="52"/>
      <c r="K34" s="52"/>
      <c r="L34" s="52"/>
      <c r="M34" s="52"/>
      <c r="N34" s="39">
        <f t="shared" si="1"/>
        <v>0</v>
      </c>
      <c r="O34" s="52"/>
      <c r="P34" s="38">
        <f t="shared" si="2"/>
        <v>0</v>
      </c>
      <c r="V34" s="47"/>
    </row>
    <row r="35" spans="1:22" s="40" customFormat="1">
      <c r="A35" s="36">
        <v>22</v>
      </c>
      <c r="B35" s="58"/>
      <c r="C35" s="58"/>
      <c r="D35" s="50"/>
      <c r="E35" s="51"/>
      <c r="F35" s="41" t="str">
        <f>IF(OR(COUNTBLANK(B35)=1,COUNTBLANK(E35)=1),"",IF(B35='Rodzaj wniosku'!$A$3,WORKDAY(E35,10,Święta!$B$3:$H$13),E35+30))</f>
        <v/>
      </c>
      <c r="G35" s="52"/>
      <c r="H35" s="52"/>
      <c r="I35" s="38">
        <f t="shared" si="3"/>
        <v>0</v>
      </c>
      <c r="J35" s="52"/>
      <c r="K35" s="52"/>
      <c r="L35" s="52"/>
      <c r="M35" s="52"/>
      <c r="N35" s="39">
        <f t="shared" si="1"/>
        <v>0</v>
      </c>
      <c r="O35" s="52"/>
      <c r="P35" s="38">
        <f t="shared" si="2"/>
        <v>0</v>
      </c>
    </row>
    <row r="36" spans="1:22" s="40" customFormat="1">
      <c r="A36" s="36">
        <v>23</v>
      </c>
      <c r="B36" s="58"/>
      <c r="C36" s="58"/>
      <c r="D36" s="50"/>
      <c r="E36" s="51"/>
      <c r="F36" s="41" t="str">
        <f>IF(OR(COUNTBLANK(B36)=1,COUNTBLANK(E36)=1),"",IF(B36='Rodzaj wniosku'!$A$3,WORKDAY(E36,10,Święta!$B$3:$H$13),E36+30))</f>
        <v/>
      </c>
      <c r="G36" s="52"/>
      <c r="H36" s="52"/>
      <c r="I36" s="38">
        <f t="shared" si="3"/>
        <v>0</v>
      </c>
      <c r="J36" s="52"/>
      <c r="K36" s="52"/>
      <c r="L36" s="52"/>
      <c r="M36" s="52"/>
      <c r="N36" s="39">
        <f t="shared" si="1"/>
        <v>0</v>
      </c>
      <c r="O36" s="52"/>
      <c r="P36" s="38">
        <f t="shared" si="2"/>
        <v>0</v>
      </c>
    </row>
    <row r="37" spans="1:22" s="40" customFormat="1">
      <c r="A37" s="36">
        <v>24</v>
      </c>
      <c r="B37" s="58"/>
      <c r="C37" s="58"/>
      <c r="D37" s="50"/>
      <c r="E37" s="51"/>
      <c r="F37" s="41" t="str">
        <f>IF(OR(COUNTBLANK(B37)=1,COUNTBLANK(E37)=1),"",IF(B37='Rodzaj wniosku'!$A$3,WORKDAY(E37,10,Święta!$B$3:$H$13),E37+30))</f>
        <v/>
      </c>
      <c r="G37" s="52"/>
      <c r="H37" s="52"/>
      <c r="I37" s="38">
        <f t="shared" si="3"/>
        <v>0</v>
      </c>
      <c r="J37" s="52"/>
      <c r="K37" s="52"/>
      <c r="L37" s="52"/>
      <c r="M37" s="52"/>
      <c r="N37" s="39">
        <f t="shared" si="1"/>
        <v>0</v>
      </c>
      <c r="O37" s="52"/>
      <c r="P37" s="38">
        <f t="shared" si="2"/>
        <v>0</v>
      </c>
    </row>
    <row r="38" spans="1:22" s="40" customFormat="1">
      <c r="A38" s="36">
        <v>25</v>
      </c>
      <c r="B38" s="58"/>
      <c r="C38" s="58"/>
      <c r="D38" s="50"/>
      <c r="E38" s="51"/>
      <c r="F38" s="41" t="str">
        <f>IF(OR(COUNTBLANK(B38)=1,COUNTBLANK(E38)=1),"",IF(B38='Rodzaj wniosku'!$A$3,WORKDAY(E38,10,Święta!$B$3:$H$13),E38+30))</f>
        <v/>
      </c>
      <c r="G38" s="52"/>
      <c r="H38" s="52"/>
      <c r="I38" s="38">
        <f t="shared" si="3"/>
        <v>0</v>
      </c>
      <c r="J38" s="52"/>
      <c r="K38" s="52"/>
      <c r="L38" s="52"/>
      <c r="M38" s="52"/>
      <c r="N38" s="39">
        <f t="shared" si="1"/>
        <v>0</v>
      </c>
      <c r="O38" s="52"/>
      <c r="P38" s="38">
        <f t="shared" si="2"/>
        <v>0</v>
      </c>
    </row>
    <row r="39" spans="1:22" s="40" customFormat="1">
      <c r="A39" s="36">
        <v>26</v>
      </c>
      <c r="B39" s="58"/>
      <c r="C39" s="58"/>
      <c r="D39" s="50"/>
      <c r="E39" s="51"/>
      <c r="F39" s="41" t="str">
        <f>IF(OR(COUNTBLANK(B39)=1,COUNTBLANK(E39)=1),"",IF(B39='Rodzaj wniosku'!$A$3,WORKDAY(E39,10,Święta!$B$3:$H$13),E39+30))</f>
        <v/>
      </c>
      <c r="G39" s="52"/>
      <c r="H39" s="52"/>
      <c r="I39" s="38">
        <f t="shared" si="3"/>
        <v>0</v>
      </c>
      <c r="J39" s="52"/>
      <c r="K39" s="52"/>
      <c r="L39" s="52"/>
      <c r="M39" s="52"/>
      <c r="N39" s="39">
        <f t="shared" si="1"/>
        <v>0</v>
      </c>
      <c r="O39" s="52"/>
      <c r="P39" s="38">
        <f t="shared" si="2"/>
        <v>0</v>
      </c>
    </row>
    <row r="40" spans="1:22" s="40" customFormat="1">
      <c r="A40" s="36">
        <v>27</v>
      </c>
      <c r="B40" s="58"/>
      <c r="C40" s="58"/>
      <c r="D40" s="50"/>
      <c r="E40" s="51"/>
      <c r="F40" s="41" t="str">
        <f>IF(OR(COUNTBLANK(B40)=1,COUNTBLANK(E40)=1),"",IF(B40='Rodzaj wniosku'!$A$3,WORKDAY(E40,10,Święta!$B$3:$H$13),E40+30))</f>
        <v/>
      </c>
      <c r="G40" s="52"/>
      <c r="H40" s="52"/>
      <c r="I40" s="38">
        <f t="shared" si="3"/>
        <v>0</v>
      </c>
      <c r="J40" s="52"/>
      <c r="K40" s="52"/>
      <c r="L40" s="52"/>
      <c r="M40" s="52"/>
      <c r="N40" s="39">
        <f t="shared" si="1"/>
        <v>0</v>
      </c>
      <c r="O40" s="52"/>
      <c r="P40" s="38">
        <f t="shared" si="2"/>
        <v>0</v>
      </c>
    </row>
    <row r="41" spans="1:22" s="40" customFormat="1">
      <c r="A41" s="36">
        <v>28</v>
      </c>
      <c r="B41" s="58"/>
      <c r="C41" s="58"/>
      <c r="D41" s="50"/>
      <c r="E41" s="51"/>
      <c r="F41" s="41" t="str">
        <f>IF(OR(COUNTBLANK(B41)=1,COUNTBLANK(E41)=1),"",IF(B41='Rodzaj wniosku'!$A$3,WORKDAY(E41,10,Święta!$B$3:$H$13),E41+30))</f>
        <v/>
      </c>
      <c r="G41" s="52"/>
      <c r="H41" s="52"/>
      <c r="I41" s="38">
        <f t="shared" si="3"/>
        <v>0</v>
      </c>
      <c r="J41" s="52"/>
      <c r="K41" s="52"/>
      <c r="L41" s="52"/>
      <c r="M41" s="52"/>
      <c r="N41" s="39">
        <f t="shared" si="1"/>
        <v>0</v>
      </c>
      <c r="O41" s="52"/>
      <c r="P41" s="38">
        <f t="shared" si="2"/>
        <v>0</v>
      </c>
    </row>
    <row r="42" spans="1:22" s="40" customFormat="1">
      <c r="A42" s="36">
        <v>29</v>
      </c>
      <c r="B42" s="58"/>
      <c r="C42" s="58"/>
      <c r="D42" s="50"/>
      <c r="E42" s="51"/>
      <c r="F42" s="41" t="str">
        <f>IF(OR(COUNTBLANK(B42)=1,COUNTBLANK(E42)=1),"",IF(B42='Rodzaj wniosku'!$A$3,WORKDAY(E42,10,Święta!$B$3:$H$13),E42+30))</f>
        <v/>
      </c>
      <c r="G42" s="52"/>
      <c r="H42" s="52"/>
      <c r="I42" s="38">
        <f t="shared" si="3"/>
        <v>0</v>
      </c>
      <c r="J42" s="52"/>
      <c r="K42" s="52"/>
      <c r="L42" s="52"/>
      <c r="M42" s="52"/>
      <c r="N42" s="39">
        <f t="shared" si="1"/>
        <v>0</v>
      </c>
      <c r="O42" s="52"/>
      <c r="P42" s="38">
        <f t="shared" si="2"/>
        <v>0</v>
      </c>
    </row>
    <row r="43" spans="1:22" s="40" customFormat="1">
      <c r="A43" s="36">
        <v>30</v>
      </c>
      <c r="B43" s="58"/>
      <c r="C43" s="58"/>
      <c r="D43" s="50"/>
      <c r="E43" s="51"/>
      <c r="F43" s="41" t="str">
        <f>IF(OR(COUNTBLANK(B43)=1,COUNTBLANK(E43)=1),"",IF(B43='Rodzaj wniosku'!$A$3,WORKDAY(E43,10,Święta!$B$3:$H$13),E43+30))</f>
        <v/>
      </c>
      <c r="G43" s="52"/>
      <c r="H43" s="52"/>
      <c r="I43" s="38">
        <f t="shared" si="3"/>
        <v>0</v>
      </c>
      <c r="J43" s="52"/>
      <c r="K43" s="52"/>
      <c r="L43" s="52"/>
      <c r="M43" s="52"/>
      <c r="N43" s="39">
        <f t="shared" si="1"/>
        <v>0</v>
      </c>
      <c r="O43" s="52"/>
      <c r="P43" s="38">
        <f t="shared" si="2"/>
        <v>0</v>
      </c>
    </row>
    <row r="44" spans="1:22" s="40" customFormat="1">
      <c r="A44" s="54" t="s">
        <v>0</v>
      </c>
      <c r="B44" s="54"/>
      <c r="C44" s="54"/>
      <c r="D44" s="54"/>
      <c r="E44" s="54"/>
      <c r="F44" s="54"/>
      <c r="G44" s="42">
        <f t="shared" ref="G44:M44" si="4">SUM(G14:G43)</f>
        <v>0</v>
      </c>
      <c r="H44" s="42">
        <f t="shared" si="4"/>
        <v>0</v>
      </c>
      <c r="I44" s="42">
        <f t="shared" si="4"/>
        <v>0</v>
      </c>
      <c r="J44" s="43">
        <f t="shared" si="4"/>
        <v>0</v>
      </c>
      <c r="K44" s="43">
        <f>SUM(K14:K43)</f>
        <v>0</v>
      </c>
      <c r="L44" s="43">
        <f t="shared" si="4"/>
        <v>0</v>
      </c>
      <c r="M44" s="43">
        <f t="shared" si="4"/>
        <v>0</v>
      </c>
      <c r="N44" s="43">
        <f>SUM(N14:N43)</f>
        <v>0</v>
      </c>
      <c r="O44" s="43">
        <f>SUM(O14:O43)</f>
        <v>0</v>
      </c>
      <c r="P44" s="43">
        <f>SUM(P14:P43)</f>
        <v>0</v>
      </c>
    </row>
    <row r="47" spans="1:22" s="16" customFormat="1" ht="36" customHeight="1">
      <c r="A47" s="57" t="s">
        <v>48</v>
      </c>
      <c r="B47" s="57"/>
      <c r="C47" s="57"/>
      <c r="D47" s="57"/>
      <c r="E47" s="57"/>
      <c r="F47" s="57"/>
      <c r="G47" s="57"/>
      <c r="H47" s="57"/>
      <c r="I47" s="44" t="str">
        <f>IF(I44=E7,"Nie dotyczy",E7-I44)</f>
        <v>Nie dotyczy</v>
      </c>
      <c r="J47" s="45"/>
      <c r="K47" s="45"/>
      <c r="L47" s="45"/>
      <c r="M47" s="45"/>
      <c r="N47" s="45"/>
      <c r="O47" s="45"/>
      <c r="P47" s="45"/>
      <c r="Q47" s="19"/>
    </row>
    <row r="49" spans="1:16" ht="56.25" customHeight="1">
      <c r="A49" s="55" t="s">
        <v>10</v>
      </c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</row>
    <row r="50" spans="1:16" ht="48" customHeight="1">
      <c r="A50" s="56" t="s">
        <v>11</v>
      </c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</row>
  </sheetData>
  <sheetProtection algorithmName="SHA-512" hashValue="w3aUfCohVsi+qjDSEDcTrP0H49Hze7DHBnaQj85M/NJKOCyI86hscydWBDCU2ed79HntT3B2hSvqTYWy5Bn3aA==" saltValue="Fk1CCr6d3E7cRfaCQ3BMfQ==" spinCount="100000" sheet="1" objects="1" scenarios="1"/>
  <mergeCells count="57">
    <mergeCell ref="J12:K12"/>
    <mergeCell ref="L12:M12"/>
    <mergeCell ref="D4:I4"/>
    <mergeCell ref="J11:P11"/>
    <mergeCell ref="N12:P12"/>
    <mergeCell ref="G12:G13"/>
    <mergeCell ref="H12:H13"/>
    <mergeCell ref="A9:C9"/>
    <mergeCell ref="D5:I5"/>
    <mergeCell ref="I12:I13"/>
    <mergeCell ref="A11:A13"/>
    <mergeCell ref="G11:I11"/>
    <mergeCell ref="F11:F13"/>
    <mergeCell ref="D11:E11"/>
    <mergeCell ref="D12:D13"/>
    <mergeCell ref="E12:E13"/>
    <mergeCell ref="G6:I6"/>
    <mergeCell ref="B11:C13"/>
    <mergeCell ref="A4:C4"/>
    <mergeCell ref="A5:C5"/>
    <mergeCell ref="A6:C6"/>
    <mergeCell ref="A7:C7"/>
    <mergeCell ref="A8:C8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43:C43"/>
    <mergeCell ref="B33:C33"/>
    <mergeCell ref="B34:C34"/>
    <mergeCell ref="B35:C35"/>
    <mergeCell ref="B36:C36"/>
    <mergeCell ref="B37:C37"/>
    <mergeCell ref="A44:F44"/>
    <mergeCell ref="A49:P49"/>
    <mergeCell ref="A50:P50"/>
    <mergeCell ref="A47:H47"/>
    <mergeCell ref="B38:C38"/>
    <mergeCell ref="B39:C39"/>
    <mergeCell ref="B40:C40"/>
    <mergeCell ref="B41:C41"/>
    <mergeCell ref="B42:C42"/>
  </mergeCells>
  <dataValidations count="3">
    <dataValidation type="textLength" operator="equal" showInputMessage="1" showErrorMessage="1" promptTitle="Identyfikator" prompt="Należy wskazać 7 ostatnich znaków z numeru umowy w formacie XXXX/XX" sqref="P10">
      <formula1>7</formula1>
    </dataValidation>
    <dataValidation type="date" operator="greaterThan" allowBlank="1" showInputMessage="1" showErrorMessage="1" sqref="D14:E43">
      <formula1>44927</formula1>
    </dataValidation>
    <dataValidation type="decimal" operator="greaterThanOrEqual" allowBlank="1" showInputMessage="1" showErrorMessage="1" sqref="G14:H43 J14:M43 O14:O43">
      <formula1>0</formula1>
    </dataValidation>
  </dataValidations>
  <pageMargins left="0.70866141732283472" right="0.70866141732283472" top="1.1417322834645669" bottom="0.74803149606299213" header="0.31496062992125984" footer="0.31496062992125984"/>
  <pageSetup paperSize="9" scale="45" orientation="landscape" r:id="rId1"/>
  <headerFooter>
    <oddHeader>&amp;C&amp;G</oddHead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Nieprawidłowa wartość" error="Wybierz rodzaj wniosku z listy" promptTitle="Rodzaj wniosku" prompt="Wybierz rodzaj wniosku">
          <x14:formula1>
            <xm:f>'Rodzaj wniosku'!$A$3:$A$4</xm:f>
          </x14:formula1>
          <xm:sqref>B15:B43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9"/>
  <sheetViews>
    <sheetView workbookViewId="0">
      <selection activeCell="D13" sqref="D13"/>
    </sheetView>
  </sheetViews>
  <sheetFormatPr defaultRowHeight="14.25"/>
  <cols>
    <col min="1" max="1" width="18.125" customWidth="1"/>
  </cols>
  <sheetData>
    <row r="2" spans="1:2">
      <c r="A2" t="s">
        <v>15</v>
      </c>
    </row>
    <row r="3" spans="1:2">
      <c r="A3" t="s">
        <v>16</v>
      </c>
    </row>
    <row r="4" spans="1:2">
      <c r="A4" t="s">
        <v>17</v>
      </c>
    </row>
    <row r="9" spans="1:2">
      <c r="B9" s="1"/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3"/>
  <sheetViews>
    <sheetView workbookViewId="0">
      <selection activeCell="H2" sqref="H2"/>
    </sheetView>
  </sheetViews>
  <sheetFormatPr defaultRowHeight="14.25"/>
  <cols>
    <col min="1" max="1" width="23.25" style="2" customWidth="1"/>
    <col min="2" max="2" width="11.75" style="2" customWidth="1"/>
    <col min="3" max="8" width="9.875" bestFit="1" customWidth="1"/>
  </cols>
  <sheetData>
    <row r="2" spans="1:8" s="4" customFormat="1" ht="15">
      <c r="A2" s="11" t="s">
        <v>23</v>
      </c>
      <c r="B2" s="3">
        <v>2023</v>
      </c>
      <c r="C2" s="4">
        <v>2024</v>
      </c>
      <c r="D2" s="4">
        <v>2025</v>
      </c>
      <c r="E2" s="4">
        <v>2026</v>
      </c>
      <c r="F2" s="4">
        <v>2027</v>
      </c>
      <c r="G2" s="4">
        <v>2028</v>
      </c>
      <c r="H2" s="4">
        <v>2029</v>
      </c>
    </row>
    <row r="3" spans="1:8">
      <c r="A3" s="2" t="s">
        <v>24</v>
      </c>
      <c r="B3" s="1">
        <v>44927</v>
      </c>
      <c r="C3" s="1">
        <v>45292</v>
      </c>
      <c r="D3" s="1">
        <v>45658</v>
      </c>
      <c r="E3" s="1">
        <v>46023</v>
      </c>
      <c r="F3" s="1">
        <v>46388</v>
      </c>
      <c r="G3" s="1">
        <v>46753</v>
      </c>
      <c r="H3" s="1">
        <v>47119</v>
      </c>
    </row>
    <row r="4" spans="1:8">
      <c r="A4" s="2" t="s">
        <v>34</v>
      </c>
      <c r="B4" s="1">
        <v>44932</v>
      </c>
      <c r="C4" s="1">
        <v>45297</v>
      </c>
      <c r="D4" s="1">
        <v>45663</v>
      </c>
      <c r="E4" s="1">
        <v>46028</v>
      </c>
      <c r="F4" s="1">
        <v>46393</v>
      </c>
      <c r="G4" s="1">
        <v>46758</v>
      </c>
      <c r="H4" s="1">
        <v>47124</v>
      </c>
    </row>
    <row r="5" spans="1:8" s="7" customFormat="1">
      <c r="A5" s="5" t="s">
        <v>25</v>
      </c>
      <c r="B5" s="6">
        <v>45026</v>
      </c>
      <c r="C5" s="6">
        <v>45383</v>
      </c>
      <c r="D5" s="6">
        <v>45768</v>
      </c>
      <c r="E5" s="6">
        <v>46118</v>
      </c>
      <c r="F5" s="6">
        <v>46475</v>
      </c>
      <c r="G5" s="6">
        <v>46860</v>
      </c>
      <c r="H5" s="6">
        <v>47210</v>
      </c>
    </row>
    <row r="6" spans="1:8">
      <c r="A6" s="2" t="s">
        <v>26</v>
      </c>
      <c r="B6" s="1">
        <v>45047</v>
      </c>
      <c r="C6" s="1">
        <v>45413</v>
      </c>
      <c r="D6" s="1">
        <v>45778</v>
      </c>
      <c r="E6" s="1">
        <v>46143</v>
      </c>
      <c r="F6" s="1">
        <v>46508</v>
      </c>
      <c r="G6" s="1">
        <v>46874</v>
      </c>
      <c r="H6" s="1">
        <v>47239</v>
      </c>
    </row>
    <row r="7" spans="1:8">
      <c r="A7" s="2" t="s">
        <v>27</v>
      </c>
      <c r="B7" s="1">
        <v>45049</v>
      </c>
      <c r="C7" s="1">
        <v>45415</v>
      </c>
      <c r="D7" s="1">
        <v>45780</v>
      </c>
      <c r="E7" s="1">
        <v>46145</v>
      </c>
      <c r="F7" s="1">
        <v>46510</v>
      </c>
      <c r="G7" s="1">
        <v>46876</v>
      </c>
      <c r="H7" s="1">
        <v>47241</v>
      </c>
    </row>
    <row r="8" spans="1:8" s="10" customFormat="1">
      <c r="A8" s="8" t="s">
        <v>28</v>
      </c>
      <c r="B8" s="9">
        <v>45085</v>
      </c>
      <c r="C8" s="9">
        <v>45442</v>
      </c>
      <c r="D8" s="9">
        <v>45827</v>
      </c>
      <c r="E8" s="9">
        <v>46177</v>
      </c>
      <c r="F8" s="9">
        <v>46534</v>
      </c>
      <c r="G8" s="9">
        <v>46919</v>
      </c>
      <c r="H8" s="9">
        <v>47269</v>
      </c>
    </row>
    <row r="9" spans="1:8">
      <c r="A9" s="2" t="s">
        <v>29</v>
      </c>
      <c r="B9" s="1">
        <v>45153</v>
      </c>
      <c r="C9" s="1">
        <v>45519</v>
      </c>
      <c r="D9" s="1">
        <v>45884</v>
      </c>
      <c r="E9" s="1">
        <v>46249</v>
      </c>
      <c r="F9" s="1">
        <v>46614</v>
      </c>
      <c r="G9" s="1">
        <v>46980</v>
      </c>
      <c r="H9" s="1">
        <v>47345</v>
      </c>
    </row>
    <row r="10" spans="1:8">
      <c r="A10" s="2" t="s">
        <v>30</v>
      </c>
      <c r="B10" s="1">
        <v>45231</v>
      </c>
      <c r="C10" s="1">
        <v>45597</v>
      </c>
      <c r="D10" s="1">
        <v>45962</v>
      </c>
      <c r="E10" s="1">
        <v>46327</v>
      </c>
      <c r="F10" s="1">
        <v>46692</v>
      </c>
      <c r="G10" s="1">
        <v>47058</v>
      </c>
      <c r="H10" s="1">
        <v>47423</v>
      </c>
    </row>
    <row r="11" spans="1:8">
      <c r="A11" s="2" t="s">
        <v>31</v>
      </c>
      <c r="B11" s="1">
        <v>45241</v>
      </c>
      <c r="C11" s="1">
        <v>45607</v>
      </c>
      <c r="D11" s="1">
        <v>45972</v>
      </c>
      <c r="E11" s="1">
        <v>46337</v>
      </c>
      <c r="F11" s="1">
        <v>46702</v>
      </c>
      <c r="G11" s="1">
        <v>47068</v>
      </c>
      <c r="H11" s="1">
        <v>47433</v>
      </c>
    </row>
    <row r="12" spans="1:8">
      <c r="A12" s="2" t="s">
        <v>32</v>
      </c>
      <c r="B12" s="1">
        <v>45285</v>
      </c>
      <c r="C12" s="1">
        <v>45651</v>
      </c>
      <c r="D12" s="1">
        <v>46016</v>
      </c>
      <c r="E12" s="1">
        <v>46381</v>
      </c>
      <c r="F12" s="1">
        <v>46746</v>
      </c>
      <c r="G12" s="1">
        <v>47112</v>
      </c>
      <c r="H12" s="1">
        <v>47477</v>
      </c>
    </row>
    <row r="13" spans="1:8">
      <c r="A13" s="2" t="s">
        <v>33</v>
      </c>
      <c r="B13" s="1">
        <v>45286</v>
      </c>
      <c r="C13" s="1">
        <v>45652</v>
      </c>
      <c r="D13" s="1">
        <v>46017</v>
      </c>
      <c r="E13" s="1">
        <v>46382</v>
      </c>
      <c r="F13" s="1">
        <v>46747</v>
      </c>
      <c r="G13" s="1">
        <v>47113</v>
      </c>
      <c r="H13" s="1">
        <v>47478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Rodzaj wniosku</vt:lpstr>
      <vt:lpstr>Święta</vt:lpstr>
      <vt:lpstr>Arkusz1!Obszar_wydruku</vt:lpstr>
    </vt:vector>
  </TitlesOfParts>
  <Company>WUP Poznań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Szczegółowy HP sektor FP</dc:title>
  <dc:creator/>
  <cp:lastModifiedBy>Agnieszka Odolczyk</cp:lastModifiedBy>
  <cp:lastPrinted>2023-09-08T06:36:20Z</cp:lastPrinted>
  <dcterms:created xsi:type="dcterms:W3CDTF">2015-11-25T10:44:13Z</dcterms:created>
  <dcterms:modified xsi:type="dcterms:W3CDTF">2023-11-15T12:18:00Z</dcterms:modified>
</cp:coreProperties>
</file>